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G42" i="10"/>
  <c r="G43"/>
  <c r="F43"/>
  <c r="F42"/>
  <c r="G38"/>
  <c r="F38"/>
  <c r="F40"/>
  <c r="F39"/>
  <c r="G37"/>
  <c r="F37"/>
  <c r="G34"/>
  <c r="G35"/>
  <c r="F35"/>
  <c r="C34"/>
  <c r="D34"/>
  <c r="E34"/>
  <c r="F34" s="1"/>
  <c r="C36"/>
  <c r="D36"/>
  <c r="E36"/>
  <c r="C38"/>
  <c r="C46" s="1"/>
  <c r="D38"/>
  <c r="E38"/>
  <c r="C41"/>
  <c r="D41"/>
  <c r="E41"/>
  <c r="C44"/>
  <c r="D44"/>
  <c r="E44"/>
  <c r="F44"/>
  <c r="G45"/>
  <c r="G39"/>
  <c r="E8"/>
  <c r="F24"/>
  <c r="D8"/>
  <c r="D32" s="1"/>
  <c r="F41" l="1"/>
  <c r="E46"/>
  <c r="D46"/>
  <c r="D47" s="1"/>
  <c r="F36"/>
  <c r="F46"/>
  <c r="C8"/>
  <c r="E53"/>
  <c r="D53"/>
  <c r="C53"/>
  <c r="G11"/>
  <c r="F27"/>
  <c r="F26"/>
  <c r="F20"/>
  <c r="F16"/>
  <c r="F12"/>
  <c r="F11"/>
  <c r="F10"/>
  <c r="F9"/>
  <c r="E25"/>
  <c r="E32" s="1"/>
  <c r="D25"/>
  <c r="G41"/>
  <c r="G44"/>
  <c r="G9"/>
  <c r="G10"/>
  <c r="G12"/>
  <c r="G16"/>
  <c r="G20"/>
  <c r="C25"/>
  <c r="G26"/>
  <c r="G27"/>
  <c r="E47" l="1"/>
  <c r="F25"/>
  <c r="F8"/>
  <c r="G36"/>
  <c r="C32"/>
  <c r="C47" s="1"/>
  <c r="G8"/>
  <c r="G25"/>
  <c r="G32" l="1"/>
  <c r="F32"/>
  <c r="G46"/>
</calcChain>
</file>

<file path=xl/sharedStrings.xml><?xml version="1.0" encoding="utf-8"?>
<sst xmlns="http://schemas.openxmlformats.org/spreadsheetml/2006/main" count="75" uniqueCount="72">
  <si>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</si>
  <si>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</si>
  <si>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</si>
  <si>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</si>
  <si>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</si>
  <si>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</si>
  <si>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</si>
  <si>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</si>
  <si>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</si>
  <si>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</si>
  <si>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</si>
  <si>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</si>
  <si>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</si>
  <si>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</si>
  <si>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</si>
  <si>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</si>
  <si>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</si>
  <si>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</si>
  <si>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</si>
  <si>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</si>
  <si>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</si>
  <si>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</si>
  <si>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</si>
  <si>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</si>
  <si>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</si>
  <si>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</si>
  <si>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</si>
  <si>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</si>
  <si>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</si>
  <si>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</si>
  <si>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</si>
  <si>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</si>
  <si>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</si>
  <si>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</si>
  <si>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</si>
  <si>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</si>
  <si>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</si>
  <si>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</si>
  <si>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</si>
  <si>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</si>
  <si>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</si>
  <si>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</si>
  <si>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</si>
  <si>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</si>
  <si>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</si>
  <si>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</si>
  <si>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</si>
  <si>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</si>
  <si>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</si>
  <si>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</si>
  <si>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</si>
  <si>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</si>
  <si>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</si>
  <si>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</si>
  <si>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</si>
  <si>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</si>
  <si>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</si>
  <si>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</si>
  <si>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</si>
  <si>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</si>
  <si>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</si>
  <si>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</si>
  <si>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</si>
  <si>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</si>
  <si>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</si>
  <si>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Бюджетные назначения на 2017 год</t>
  </si>
  <si>
    <t>% исполнения к плану 2017 года</t>
  </si>
  <si>
    <t>% исполнения 2017 к 2016 году</t>
  </si>
  <si>
    <t>1 14 00000 00 0000 000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</si>
  <si>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2017 года</t>
  </si>
  <si>
    <t>Кассовое исполнение
 за  январь-декабрь 2016 года</t>
  </si>
  <si>
    <t>Кассовое исполнение
 за  январь-декабрь 2017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</si>
</sst>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3"/>
    </xf>
    <xf numFmtId="165" fontId="1" fillId="2" borderId="1" xfId="0" applyNumberFormat="1" applyFont="1" applyFill="1" applyBorder="1" applyAlignment="1">
      <alignment wrapText="1"/>
    </xf>
    <xf numFmtId="164" fontId="0" fillId="0" borderId="3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="110" zoomScaleNormal="110" workbookViewId="0">
      <selection activeCell="F27" sqref="F27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3" t="s">
        <v>69</v>
      </c>
      <c r="C1" s="63"/>
      <c r="D1" s="63"/>
      <c r="E1" s="63"/>
      <c r="F1" s="63"/>
      <c r="G1" s="19"/>
    </row>
    <row r="2" spans="1:10" s="1" customFormat="1" ht="15.75">
      <c r="B2" s="63"/>
      <c r="C2" s="63"/>
      <c r="D2" s="63"/>
      <c r="E2" s="63"/>
      <c r="F2" s="63"/>
      <c r="G2" s="19"/>
    </row>
    <row r="3" spans="1:10" ht="48" customHeight="1">
      <c r="B3" s="63"/>
      <c r="C3" s="63"/>
      <c r="D3" s="63"/>
      <c r="E3" s="63"/>
      <c r="F3" s="63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62" t="s">
        <v>70</v>
      </c>
      <c r="D5" s="57" t="s">
        <v>65</v>
      </c>
      <c r="E5" s="62" t="s">
        <v>71</v>
      </c>
      <c r="F5" s="56" t="s">
        <v>66</v>
      </c>
      <c r="G5" s="56" t="s">
        <v>67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4" t="s">
        <v>4</v>
      </c>
      <c r="C7" s="64"/>
      <c r="D7" s="65"/>
      <c r="E7" s="65"/>
      <c r="F7" s="65"/>
      <c r="G7" s="41"/>
    </row>
    <row r="8" spans="1:10">
      <c r="A8" s="22"/>
      <c r="B8" s="23" t="s">
        <v>31</v>
      </c>
      <c r="C8" s="42">
        <f>C9+C10+C11+C12+C16+C20</f>
        <v>16413.600000000002</v>
      </c>
      <c r="D8" s="14">
        <f>D9+D10+D11+D12+D16+D20+D24</f>
        <v>17634.900000000001</v>
      </c>
      <c r="E8" s="14">
        <f>E9+E10+E11+E12+E16+E20+E24</f>
        <v>18238.8</v>
      </c>
      <c r="F8" s="24">
        <f>E8/D8*100</f>
        <v>103.4244594525628</v>
      </c>
      <c r="G8" s="24">
        <f>E8/C8*100</f>
        <v>111.12004679046643</v>
      </c>
      <c r="H8" s="8"/>
      <c r="I8" s="8"/>
    </row>
    <row r="9" spans="1:10">
      <c r="A9" s="22" t="s">
        <v>38</v>
      </c>
      <c r="B9" s="25" t="s">
        <v>8</v>
      </c>
      <c r="C9" s="52">
        <v>3580.8</v>
      </c>
      <c r="D9" s="11">
        <v>3819.8</v>
      </c>
      <c r="E9" s="10">
        <v>3820</v>
      </c>
      <c r="F9" s="26">
        <f>E9/D9*100</f>
        <v>100.00523587622388</v>
      </c>
      <c r="G9" s="26">
        <f>E9/C9*100</f>
        <v>106.68007149240393</v>
      </c>
      <c r="I9" s="4"/>
      <c r="J9" s="4"/>
    </row>
    <row r="10" spans="1:10" ht="33.75">
      <c r="A10" s="22" t="s">
        <v>39</v>
      </c>
      <c r="B10" s="27" t="s">
        <v>9</v>
      </c>
      <c r="C10" s="48">
        <v>2555.8000000000002</v>
      </c>
      <c r="D10" s="11">
        <v>2049.5</v>
      </c>
      <c r="E10" s="10">
        <v>2049.5</v>
      </c>
      <c r="F10" s="26">
        <f>E10/D10*100</f>
        <v>100</v>
      </c>
      <c r="G10" s="26">
        <f>E10/C10*100</f>
        <v>80.190155724235069</v>
      </c>
    </row>
    <row r="11" spans="1:10">
      <c r="A11" s="22" t="s">
        <v>40</v>
      </c>
      <c r="B11" s="28" t="s">
        <v>10</v>
      </c>
      <c r="C11" s="48">
        <v>3311.6</v>
      </c>
      <c r="D11" s="11">
        <v>3410.8</v>
      </c>
      <c r="E11" s="10">
        <v>3382.4</v>
      </c>
      <c r="F11" s="26">
        <f>E11/D11*100</f>
        <v>99.167350768148239</v>
      </c>
      <c r="G11" s="26">
        <f>E11/C11*100</f>
        <v>102.13793936465758</v>
      </c>
    </row>
    <row r="12" spans="1:10">
      <c r="A12" s="22" t="s">
        <v>41</v>
      </c>
      <c r="B12" s="28" t="s">
        <v>11</v>
      </c>
      <c r="C12" s="52">
        <v>6593.6</v>
      </c>
      <c r="D12" s="11">
        <v>6974.6</v>
      </c>
      <c r="E12" s="10">
        <v>7601.4</v>
      </c>
      <c r="F12" s="26">
        <f>E12/D12*100</f>
        <v>108.98689530582398</v>
      </c>
      <c r="G12" s="26">
        <f>E12/C12*100</f>
        <v>115.28451832079591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51">
        <v>185.7</v>
      </c>
      <c r="D16" s="11">
        <v>615.5</v>
      </c>
      <c r="E16" s="10">
        <v>620.79999999999995</v>
      </c>
      <c r="F16" s="26">
        <f>E16/D16*100</f>
        <v>100.86108854589764</v>
      </c>
      <c r="G16" s="26">
        <f>E16/C16*100</f>
        <v>334.30263866451264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1</v>
      </c>
      <c r="D18" s="11">
        <v>764</v>
      </c>
      <c r="E18" s="10">
        <v>4</v>
      </c>
      <c r="F18" s="26"/>
      <c r="G18" s="26"/>
    </row>
    <row r="19" spans="1:10" s="3" customFormat="1" ht="0.75" customHeight="1">
      <c r="A19" s="29"/>
      <c r="B19" s="28"/>
      <c r="C19" s="48"/>
      <c r="D19" s="11"/>
      <c r="E19" s="10"/>
      <c r="F19" s="26"/>
      <c r="G19" s="26"/>
    </row>
    <row r="20" spans="1:10" ht="27.75" customHeight="1">
      <c r="A20" s="22" t="s">
        <v>68</v>
      </c>
      <c r="B20" s="28" t="s">
        <v>18</v>
      </c>
      <c r="C20" s="48">
        <v>186.1</v>
      </c>
      <c r="D20" s="11">
        <v>764</v>
      </c>
      <c r="E20" s="10">
        <v>764</v>
      </c>
      <c r="F20" s="26">
        <f>E20/D20*100</f>
        <v>100</v>
      </c>
      <c r="G20" s="26">
        <f>E20/C20*100</f>
        <v>410.53197205803326</v>
      </c>
    </row>
    <row r="21" spans="1:10" hidden="1">
      <c r="A21" s="22"/>
      <c r="B21" s="28" t="s">
        <v>19</v>
      </c>
      <c r="C21" s="48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48"/>
      <c r="D22" s="11"/>
      <c r="E22" s="10"/>
      <c r="F22" s="26"/>
      <c r="G22" s="26"/>
    </row>
    <row r="23" spans="1:10" hidden="1">
      <c r="A23" s="22"/>
      <c r="B23" s="28" t="s">
        <v>21</v>
      </c>
      <c r="C23" s="48"/>
      <c r="D23" s="11"/>
      <c r="E23" s="10"/>
      <c r="F23" s="26"/>
      <c r="G23" s="26"/>
    </row>
    <row r="24" spans="1:10">
      <c r="A24" s="22" t="s">
        <v>43</v>
      </c>
      <c r="B24" s="58" t="s">
        <v>20</v>
      </c>
      <c r="C24" s="48"/>
      <c r="D24" s="11">
        <v>0.7</v>
      </c>
      <c r="E24" s="10">
        <v>0.7</v>
      </c>
      <c r="F24" s="26">
        <f>E24/D24*100</f>
        <v>100</v>
      </c>
      <c r="G24" s="26"/>
    </row>
    <row r="25" spans="1:10">
      <c r="A25" s="22" t="s">
        <v>44</v>
      </c>
      <c r="B25" s="30" t="s">
        <v>32</v>
      </c>
      <c r="C25" s="47">
        <f>C26+C27+C28</f>
        <v>475.5</v>
      </c>
      <c r="D25" s="14">
        <f>D26+D27</f>
        <v>472.6</v>
      </c>
      <c r="E25" s="14">
        <f>E26+E27</f>
        <v>472.6</v>
      </c>
      <c r="F25" s="24">
        <f>E25/D25*100</f>
        <v>100</v>
      </c>
      <c r="G25" s="24">
        <f>E25/C25*100</f>
        <v>99.390115667718192</v>
      </c>
      <c r="H25" s="3"/>
      <c r="I25" s="8"/>
    </row>
    <row r="26" spans="1:10" ht="24" customHeight="1">
      <c r="A26" s="22"/>
      <c r="B26" s="28" t="s">
        <v>22</v>
      </c>
      <c r="C26" s="48">
        <v>315.5</v>
      </c>
      <c r="D26" s="11">
        <v>318.7</v>
      </c>
      <c r="E26" s="10">
        <v>318.7</v>
      </c>
      <c r="F26" s="26">
        <f>E26/D26*100</f>
        <v>100</v>
      </c>
      <c r="G26" s="26">
        <f>E26/C26*100</f>
        <v>101.01426307448493</v>
      </c>
    </row>
    <row r="27" spans="1:10" ht="24" customHeight="1">
      <c r="A27" s="22"/>
      <c r="B27" s="27" t="s">
        <v>23</v>
      </c>
      <c r="C27" s="48">
        <v>160</v>
      </c>
      <c r="D27" s="11">
        <v>153.9</v>
      </c>
      <c r="E27" s="10">
        <v>153.9</v>
      </c>
      <c r="F27" s="26">
        <f>E27/D27*100</f>
        <v>100</v>
      </c>
      <c r="G27" s="26">
        <f>E27/C27*100</f>
        <v>96.1875</v>
      </c>
    </row>
    <row r="28" spans="1:10" ht="47.25" hidden="1" customHeight="1">
      <c r="A28" s="22"/>
      <c r="B28" s="31" t="s">
        <v>37</v>
      </c>
      <c r="C28" s="51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31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28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28"/>
      <c r="D31" s="11"/>
      <c r="E31" s="10"/>
      <c r="F31" s="26"/>
      <c r="G31" s="26"/>
    </row>
    <row r="32" spans="1:10">
      <c r="A32" s="22"/>
      <c r="B32" s="30" t="s">
        <v>33</v>
      </c>
      <c r="C32" s="43">
        <f>C8+C25</f>
        <v>16889.100000000002</v>
      </c>
      <c r="D32" s="14">
        <f>D8+D25</f>
        <v>18107.5</v>
      </c>
      <c r="E32" s="14">
        <f>E8+E25</f>
        <v>18711.399999999998</v>
      </c>
      <c r="F32" s="32">
        <f>E32/D32*100</f>
        <v>103.33508214828109</v>
      </c>
      <c r="G32" s="32">
        <f>E32/C32*100</f>
        <v>110.78979933803457</v>
      </c>
      <c r="H32" s="8"/>
      <c r="I32" s="13"/>
      <c r="J32" s="1"/>
    </row>
    <row r="33" spans="1:10">
      <c r="A33" s="22"/>
      <c r="B33" s="64" t="s">
        <v>1</v>
      </c>
      <c r="C33" s="64"/>
      <c r="D33" s="64"/>
      <c r="E33" s="64"/>
      <c r="F33" s="64"/>
      <c r="G33" s="21"/>
      <c r="I33" s="1"/>
      <c r="J33" s="1"/>
    </row>
    <row r="34" spans="1:10" s="3" customFormat="1">
      <c r="A34" s="45" t="s">
        <v>45</v>
      </c>
      <c r="B34" s="30" t="s">
        <v>0</v>
      </c>
      <c r="C34" s="55">
        <f>C35</f>
        <v>165.6</v>
      </c>
      <c r="D34" s="15">
        <f>D35</f>
        <v>123</v>
      </c>
      <c r="E34" s="15">
        <f>E35</f>
        <v>123</v>
      </c>
      <c r="F34" s="32">
        <f t="shared" ref="F34:F46" si="0">E34/D34*100</f>
        <v>100</v>
      </c>
      <c r="G34" s="32">
        <f t="shared" ref="G34:G39" si="1">E34/C34*100</f>
        <v>74.275362318840592</v>
      </c>
      <c r="I34" s="46"/>
      <c r="J34" s="46"/>
    </row>
    <row r="35" spans="1:10">
      <c r="A35" s="44" t="s">
        <v>46</v>
      </c>
      <c r="B35" s="36" t="s">
        <v>47</v>
      </c>
      <c r="C35" s="53">
        <v>165.6</v>
      </c>
      <c r="D35" s="16">
        <v>123</v>
      </c>
      <c r="E35" s="17">
        <v>123</v>
      </c>
      <c r="F35" s="34">
        <f>E35/D35*100</f>
        <v>100</v>
      </c>
      <c r="G35" s="34">
        <f t="shared" si="1"/>
        <v>74.275362318840592</v>
      </c>
      <c r="H35" s="60"/>
      <c r="I35" s="61"/>
      <c r="J35" s="1"/>
    </row>
    <row r="36" spans="1:10" s="3" customFormat="1">
      <c r="A36" s="45" t="s">
        <v>48</v>
      </c>
      <c r="B36" s="30" t="s">
        <v>25</v>
      </c>
      <c r="C36" s="55">
        <f>C37</f>
        <v>160</v>
      </c>
      <c r="D36" s="15">
        <f>D37</f>
        <v>153.9</v>
      </c>
      <c r="E36" s="15">
        <f>E37</f>
        <v>153.9</v>
      </c>
      <c r="F36" s="32">
        <f t="shared" si="0"/>
        <v>100</v>
      </c>
      <c r="G36" s="32">
        <f t="shared" si="1"/>
        <v>96.1875</v>
      </c>
      <c r="I36" s="46"/>
      <c r="J36" s="46"/>
    </row>
    <row r="37" spans="1:10">
      <c r="A37" s="44" t="s">
        <v>49</v>
      </c>
      <c r="B37" s="33" t="s">
        <v>50</v>
      </c>
      <c r="C37" s="53">
        <v>160</v>
      </c>
      <c r="D37" s="17">
        <v>153.9</v>
      </c>
      <c r="E37" s="17">
        <v>153.9</v>
      </c>
      <c r="F37" s="34">
        <f>E37/D37*100</f>
        <v>100</v>
      </c>
      <c r="G37" s="50">
        <f t="shared" si="1"/>
        <v>96.1875</v>
      </c>
      <c r="I37" s="1"/>
      <c r="J37" s="1"/>
    </row>
    <row r="38" spans="1:10" s="3" customFormat="1">
      <c r="A38" s="45" t="s">
        <v>51</v>
      </c>
      <c r="B38" s="30" t="s">
        <v>5</v>
      </c>
      <c r="C38" s="55">
        <f>C39+C40</f>
        <v>989.8</v>
      </c>
      <c r="D38" s="15">
        <f>SUM(D39:D40)</f>
        <v>6472.2</v>
      </c>
      <c r="E38" s="15">
        <f>SUM(E39:E40)</f>
        <v>730.1</v>
      </c>
      <c r="F38" s="32">
        <f>E38/D38*100</f>
        <v>11.28055375297426</v>
      </c>
      <c r="G38" s="32">
        <f t="shared" si="1"/>
        <v>73.762376237623769</v>
      </c>
      <c r="I38" s="46"/>
      <c r="J38" s="46"/>
    </row>
    <row r="39" spans="1:10">
      <c r="A39" s="44" t="s">
        <v>52</v>
      </c>
      <c r="B39" s="36" t="s">
        <v>53</v>
      </c>
      <c r="C39" s="33">
        <v>989.8</v>
      </c>
      <c r="D39" s="17">
        <v>6442.2</v>
      </c>
      <c r="E39" s="18">
        <v>700.1</v>
      </c>
      <c r="F39" s="34">
        <f>E39/D39*100</f>
        <v>10.867405544689703</v>
      </c>
      <c r="G39" s="50">
        <f t="shared" si="1"/>
        <v>70.731460901192165</v>
      </c>
      <c r="I39" s="1"/>
      <c r="J39" s="1"/>
    </row>
    <row r="40" spans="1:10" ht="22.5">
      <c r="A40" s="44" t="s">
        <v>63</v>
      </c>
      <c r="B40" s="54" t="s">
        <v>64</v>
      </c>
      <c r="C40" s="51"/>
      <c r="D40" s="17">
        <v>30</v>
      </c>
      <c r="E40" s="18">
        <v>30</v>
      </c>
      <c r="F40" s="34">
        <f>E40/D40*100</f>
        <v>100</v>
      </c>
      <c r="G40" s="50">
        <v>0</v>
      </c>
      <c r="I40" s="1"/>
      <c r="J40" s="1"/>
    </row>
    <row r="41" spans="1:10" s="3" customFormat="1">
      <c r="A41" s="45" t="s">
        <v>54</v>
      </c>
      <c r="B41" s="30" t="s">
        <v>7</v>
      </c>
      <c r="C41" s="55">
        <f>C42+C43</f>
        <v>2617.6</v>
      </c>
      <c r="D41" s="15">
        <f>SUM(D42:D43)</f>
        <v>3399.3</v>
      </c>
      <c r="E41" s="15">
        <f>SUM(E42:E43)</f>
        <v>3285.7000000000003</v>
      </c>
      <c r="F41" s="32">
        <f t="shared" si="0"/>
        <v>96.658135498484981</v>
      </c>
      <c r="G41" s="32">
        <f t="shared" ref="G41:G46" si="2">E41/C41*100</f>
        <v>125.52338019559903</v>
      </c>
      <c r="I41" s="46"/>
      <c r="J41" s="46"/>
    </row>
    <row r="42" spans="1:10">
      <c r="A42" s="44" t="s">
        <v>55</v>
      </c>
      <c r="B42" s="36" t="s">
        <v>56</v>
      </c>
      <c r="C42" s="53">
        <v>295.7</v>
      </c>
      <c r="D42" s="17">
        <v>970.4</v>
      </c>
      <c r="E42" s="18">
        <v>970.4</v>
      </c>
      <c r="F42" s="34">
        <f>E42/D42*100</f>
        <v>100</v>
      </c>
      <c r="G42" s="32">
        <f>E42/C42*100</f>
        <v>328.17044301657086</v>
      </c>
      <c r="I42" s="1"/>
      <c r="J42" s="1"/>
    </row>
    <row r="43" spans="1:10">
      <c r="A43" s="44" t="s">
        <v>57</v>
      </c>
      <c r="B43" s="36" t="s">
        <v>58</v>
      </c>
      <c r="C43" s="53">
        <v>2321.9</v>
      </c>
      <c r="D43" s="17">
        <v>2428.9</v>
      </c>
      <c r="E43" s="18">
        <v>2315.3000000000002</v>
      </c>
      <c r="F43" s="34">
        <f>E43/D43*100</f>
        <v>95.322985713697562</v>
      </c>
      <c r="G43" s="50">
        <f>E43/C43*100</f>
        <v>99.715750032301131</v>
      </c>
      <c r="I43" s="1"/>
      <c r="J43" s="1"/>
    </row>
    <row r="44" spans="1:10" s="3" customFormat="1" ht="22.5">
      <c r="A44" s="45" t="s">
        <v>59</v>
      </c>
      <c r="B44" s="30" t="s">
        <v>34</v>
      </c>
      <c r="C44" s="59">
        <f>C45</f>
        <v>10780.1</v>
      </c>
      <c r="D44" s="15">
        <f>D45</f>
        <v>12510.3</v>
      </c>
      <c r="E44" s="15">
        <f>E45</f>
        <v>12510.3</v>
      </c>
      <c r="F44" s="32">
        <f t="shared" si="0"/>
        <v>100</v>
      </c>
      <c r="G44" s="32">
        <f>E44/C44*100</f>
        <v>116.04994387807162</v>
      </c>
      <c r="I44" s="46"/>
      <c r="J44" s="46"/>
    </row>
    <row r="45" spans="1:10" ht="33.75">
      <c r="A45" s="44" t="s">
        <v>60</v>
      </c>
      <c r="B45" s="36" t="s">
        <v>61</v>
      </c>
      <c r="C45" s="51">
        <v>10780.1</v>
      </c>
      <c r="D45" s="17">
        <v>12510.3</v>
      </c>
      <c r="E45" s="17">
        <v>12510.3</v>
      </c>
      <c r="F45" s="34"/>
      <c r="G45" s="50">
        <f>E45/C45*100</f>
        <v>116.04994387807162</v>
      </c>
      <c r="I45" s="1"/>
      <c r="J45" s="1"/>
    </row>
    <row r="46" spans="1:10">
      <c r="A46" s="22"/>
      <c r="B46" s="30" t="s">
        <v>33</v>
      </c>
      <c r="C46" s="55">
        <f>C34+C36+C38+C41+C44</f>
        <v>14713.1</v>
      </c>
      <c r="D46" s="15">
        <f>D34+D36+D38+D41+D44</f>
        <v>22658.699999999997</v>
      </c>
      <c r="E46" s="15">
        <f>E34+E36+E38+E41+E44</f>
        <v>16803</v>
      </c>
      <c r="F46" s="32">
        <f t="shared" si="0"/>
        <v>74.156946338492517</v>
      </c>
      <c r="G46" s="32">
        <f t="shared" si="2"/>
        <v>114.20434850575339</v>
      </c>
      <c r="H46" s="8"/>
      <c r="I46" s="13"/>
      <c r="J46" s="1"/>
    </row>
    <row r="47" spans="1:10" ht="22.5">
      <c r="A47" s="22"/>
      <c r="B47" s="30" t="s">
        <v>26</v>
      </c>
      <c r="C47" s="49">
        <f>C32-C46</f>
        <v>2176.0000000000018</v>
      </c>
      <c r="D47" s="15">
        <f>D32-D46</f>
        <v>-4551.1999999999971</v>
      </c>
      <c r="E47" s="15">
        <f>E32-E46</f>
        <v>1908.3999999999978</v>
      </c>
      <c r="F47" s="34"/>
      <c r="G47" s="34"/>
      <c r="H47" s="8"/>
      <c r="I47" s="12"/>
      <c r="J47" s="4"/>
    </row>
    <row r="48" spans="1:10">
      <c r="A48" s="22"/>
      <c r="B48" s="64" t="s">
        <v>35</v>
      </c>
      <c r="C48" s="64"/>
      <c r="D48" s="64"/>
      <c r="E48" s="64"/>
      <c r="F48" s="64"/>
      <c r="G48" s="21"/>
    </row>
    <row r="49" spans="1:7" s="5" customFormat="1" ht="22.5">
      <c r="A49" s="35"/>
      <c r="B49" s="33" t="s">
        <v>27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28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2176</v>
      </c>
      <c r="D52" s="16">
        <v>4551.2</v>
      </c>
      <c r="E52" s="17">
        <v>-1908.4</v>
      </c>
      <c r="F52" s="34"/>
      <c r="G52" s="34"/>
    </row>
    <row r="53" spans="1:7">
      <c r="A53" s="37"/>
      <c r="B53" s="38" t="s">
        <v>33</v>
      </c>
      <c r="C53" s="15">
        <f>C52</f>
        <v>2176</v>
      </c>
      <c r="D53" s="39">
        <f>D52</f>
        <v>4551.2</v>
      </c>
      <c r="E53" s="39">
        <f>E52</f>
        <v>-1908.4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2018-01-16T07:35:01Z</cp:lastPrinted>
  <dcterms:created xsi:type="dcterms:W3CDTF">2009-04-17T07:03:32Z</dcterms:created>
  <dcterms:modified xsi:type="dcterms:W3CDTF">2018-01-31T06:16:03Z</dcterms:modified>
</cp:coreProperties>
</file>